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488" windowWidth="15000" windowHeight="9528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<sst xmlns="http://schemas.openxmlformats.org/spreadsheetml/2006/main" count="170" uniqueCount="170">
  <si>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</si>
  <si>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</si>
  <si>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</si>
  <si>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</si>
  <si>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</si>
  <si>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</si>
  <si>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</si>
  <si>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</si>
  <si>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</si>
  <si>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</si>
  <si>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</si>
  <si>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</si>
  <si>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</si>
  <si>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</si>
  <si>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</si>
  <si>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</si>
  <si>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</si>
  <si>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</si>
  <si>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</si>
  <si>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</si>
  <si>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</si>
  <si>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</si>
  <si>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</si>
  <si>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</si>
  <si>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</si>
  <si>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</si>
  <si>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</si>
  <si>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</si>
  <si>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</si>
  <si>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</si>
  <si>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</si>
  <si>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</si>
  <si>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</si>
  <si>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</si>
  <si>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</si>
  <si>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</si>
  <si>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</si>
  <si>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</si>
  <si>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</si>
  <si>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</si>
  <si>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</si>
  <si>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</si>
  <si>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</si>
  <si>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</si>
  <si>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</si>
  <si>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</si>
  <si>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</si>
  <si>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</si>
  <si>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</si>
  <si>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</si>
  <si>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</si>
  <si>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</si>
  <si>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</si>
  <si>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</si>
  <si>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</si>
  <si>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</si>
  <si>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</si>
  <si>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</si>
  <si>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</si>
  <si>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</si>
  <si>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</si>
  <si>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</si>
  <si>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</si>
  <si>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</si>
  <si>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</si>
  <si>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</si>
  <si>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</si>
  <si>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</si>
  <si>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</si>
  <si>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</si>
  <si>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</si>
  <si>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</si>
  <si>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</si>
  <si>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</si>
  <si>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</si>
  <si>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</si>
  <si>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</si>
  <si>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</si>
  <si>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</si>
  <si>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</si>
  <si>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</si>
  <si>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</si>
  <si>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</si>
  <si>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</si>
  <si>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</si>
  <si>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</si>
  <si>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</si>
  <si>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</si>
  <si>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</si>
  <si>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</si>
  <si>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</si>
  <si>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</si>
  <si>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</si>
  <si>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</si>
  <si>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</si>
  <si>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</si>
  <si>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</si>
  <si>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</si>
  <si>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</si>
  <si>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</si>
  <si>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</si>
  <si>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</si>
  <si>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</si>
  <si>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</si>
  <si>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</si>
  <si>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</si>
  <si>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</si>
  <si>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</si>
  <si>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</si>
  <si>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</si>
  <si>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</si>
  <si>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</si>
  <si>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</si>
  <si>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</si>
  <si>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</si>
  <si>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</si>
  <si>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</si>
  <si>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</si>
  <si>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</si>
  <si>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</si>
  <si>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</si>
  <si>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</si>
  <si>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</si>
  <si>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</si>
  <si>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</si>
  <si>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</si>
  <si>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</si>
  <si>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</si>
  <si>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</si>
  <si>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</si>
  <si>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</si>
  <si>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</si>
  <si>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</si>
  <si>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</si>
  <si>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</si>
  <si>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</si>
  <si>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</si>
  <si>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</si>
  <si>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</si>
  <si>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</si>
  <si>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</si>
  <si>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</si>
  <si>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</si>
  <si>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</si>
  <si>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</si>
  <si>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</si>
  <si>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</si>
  <si>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</si>
  <si>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</si>
  <si>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</si>
  <si>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</si>
  <si>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Кинематография</t>
  </si>
  <si>
    <t>0802</t>
  </si>
  <si>
    <t>0411</t>
  </si>
  <si>
    <t>Прикладные научные исследования в области национальной экономики</t>
  </si>
  <si>
    <t>(в рублях)</t>
  </si>
  <si>
    <t>Уточненные бюджетные назначения
на 2019 год</t>
  </si>
  <si>
    <t>Темп роста 2019 к соответствующему периоду 2018, %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</si>
  <si>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</si>
  <si>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</si>
  <si>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</si>
  <si>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</si>
  <si>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</si>
  <si>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Прикладные научные исследования в области жилищно-коммунального хозяйства</t>
  </si>
  <si>
    <t>0504</t>
  </si>
  <si>
    <t>Сведения об исполнении консолидированного бюджета Брянской области за 9 месяцев 2019 года по расходам в разрезе разделов и подразделов классификации расходов</t>
  </si>
  <si>
    <t>Кассовое исполнение
за 9 месяцев
2018 года</t>
  </si>
  <si>
    <t>Кассовое исполнение
за 9 месяцев
2019 года</t>
  </si>
  <si>
    <t>0110</t>
  </si>
  <si>
    <t>Фундаментальные исследования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</si>
</sst>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6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lbertus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" fontId="43" fillId="0" borderId="10">
      <alignment horizontal="right"/>
      <protection/>
    </xf>
    <xf numFmtId="0" fontId="43" fillId="0" borderId="11">
      <alignment horizontal="left" wrapText="1" indent="2"/>
      <protection/>
    </xf>
    <xf numFmtId="0" fontId="43" fillId="0" borderId="11">
      <alignment horizontal="left" wrapText="1" indent="2"/>
      <protection/>
    </xf>
    <xf numFmtId="4" fontId="43" fillId="0" borderId="10">
      <alignment horizontal="right" shrinkToFit="1"/>
      <protection/>
    </xf>
    <xf numFmtId="4" fontId="43" fillId="0" borderId="10">
      <alignment horizontal="right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6" fillId="30" borderId="1" applyNumberFormat="0" applyAlignment="0" applyProtection="0"/>
    <xf numFmtId="0" fontId="39" fillId="27" borderId="8" applyNumberFormat="0" applyAlignment="0" applyProtection="0"/>
    <xf numFmtId="0" fontId="29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28" borderId="2" applyNumberFormat="0" applyAlignment="0" applyProtection="0"/>
    <xf numFmtId="0" fontId="4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33"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4" fontId="5" fillId="33" borderId="12" xfId="0" applyNumberFormat="1" applyFont="1" applyFill="1" applyBorder="1" applyAlignment="1">
      <alignment horizontal="right"/>
    </xf>
    <xf numFmtId="179" fontId="5" fillId="33" borderId="12" xfId="0" applyNumberFormat="1" applyFont="1" applyFill="1" applyBorder="1" applyAlignment="1">
      <alignment horizontal="right"/>
    </xf>
    <xf numFmtId="179" fontId="4" fillId="33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4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84" xfId="75"/>
    <cellStyle name="xl92" xfId="76"/>
    <cellStyle name="xl95" xfId="77"/>
    <cellStyle name="xl96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7"/>
  <sheetViews>
    <sheetView tabSelected="1" view="pageBreakPreview" zoomScale="120" zoomScaleSheetLayoutView="120" zoomScalePageLayoutView="0" workbookViewId="0" topLeftCell="A64">
      <selection activeCell="D86" sqref="D86"/>
    </sheetView>
  </sheetViews>
  <sheetFormatPr defaultColWidth="9.140625" defaultRowHeight="15"/>
  <cols>
    <col min="1" max="1" width="58.00390625" style="0" customWidth="1"/>
    <col min="2" max="2" width="6.140625" style="0" customWidth="1"/>
    <col min="3" max="3" width="18.7109375" style="12" customWidth="1"/>
    <col min="4" max="4" width="18.8515625" style="0" customWidth="1"/>
    <col min="5" max="5" width="18.7109375" style="0" customWidth="1"/>
    <col min="6" max="6" width="14.140625" style="0" customWidth="1"/>
    <col min="7" max="7" width="14.8515625" style="12" customWidth="1"/>
    <col min="8" max="8" width="16.421875" style="0" bestFit="1" customWidth="1"/>
  </cols>
  <sheetData>
    <row r="1" spans="1:5" ht="14.25">
      <c r="A1" s="31"/>
      <c r="B1" s="31"/>
      <c r="C1" s="31"/>
      <c r="D1" s="31"/>
      <c r="E1" s="31"/>
    </row>
    <row r="2" spans="1:7" s="3" customFormat="1" ht="40.5" customHeight="1">
      <c r="A2" s="25" t="s">
        <v>165</v>
      </c>
      <c r="B2" s="25"/>
      <c r="C2" s="25"/>
      <c r="D2" s="25"/>
      <c r="E2" s="25"/>
      <c r="F2" s="25"/>
      <c r="G2" s="25"/>
    </row>
    <row r="3" spans="1:7" s="3" customFormat="1" ht="15">
      <c r="A3" s="4"/>
      <c r="B3" s="4"/>
      <c r="C3" s="4"/>
      <c r="D3" s="32"/>
      <c r="E3" s="32"/>
      <c r="F3" s="21" t="s">
        <v>155</v>
      </c>
      <c r="G3" s="21"/>
    </row>
    <row r="4" spans="1:7" s="3" customFormat="1" ht="22.5" customHeight="1">
      <c r="A4" s="28" t="s">
        <v>147</v>
      </c>
      <c r="B4" s="28" t="s">
        <v>148</v>
      </c>
      <c r="C4" s="22" t="s">
        <v>166</v>
      </c>
      <c r="D4" s="22" t="s">
        <v>156</v>
      </c>
      <c r="E4" s="22" t="s">
        <v>167</v>
      </c>
      <c r="F4" s="22" t="s">
        <v>150</v>
      </c>
      <c r="G4" s="22" t="s">
        <v>157</v>
      </c>
    </row>
    <row r="5" spans="1:7" s="3" customFormat="1" ht="25.5" customHeight="1">
      <c r="A5" s="29"/>
      <c r="B5" s="29"/>
      <c r="C5" s="23"/>
      <c r="D5" s="23"/>
      <c r="E5" s="23"/>
      <c r="F5" s="23"/>
      <c r="G5" s="23"/>
    </row>
    <row r="6" spans="1:7" s="3" customFormat="1" ht="31.5" customHeight="1">
      <c r="A6" s="30"/>
      <c r="B6" s="30"/>
      <c r="C6" s="24"/>
      <c r="D6" s="24"/>
      <c r="E6" s="24"/>
      <c r="F6" s="24"/>
      <c r="G6" s="24"/>
    </row>
    <row r="7" spans="1:7" ht="18" customHeight="1">
      <c r="A7" s="10" t="s">
        <v>101</v>
      </c>
      <c r="B7" s="13" t="s">
        <v>6</v>
      </c>
      <c r="C7" s="5">
        <f>C8+C9+C10+C11+C12+C13+C14+C15+C16</f>
        <v>2239984230.05</v>
      </c>
      <c r="D7" s="5">
        <f>D8+D9+D10+D11+D12+D13+D15+D16</f>
        <v>3822898053.89</v>
      </c>
      <c r="E7" s="5">
        <f>E8+E9+E10+E11+E12+E13+E15+E16</f>
        <v>2511634134.29</v>
      </c>
      <c r="F7" s="6">
        <f>E7/D7*100</f>
        <v>65.69974137119038</v>
      </c>
      <c r="G7" s="6">
        <f>E7/C7*100</f>
        <v>112.12731324603729</v>
      </c>
    </row>
    <row r="8" spans="1:7" ht="35.25" customHeight="1">
      <c r="A8" s="9" t="s">
        <v>136</v>
      </c>
      <c r="B8" s="14" t="s">
        <v>41</v>
      </c>
      <c r="C8" s="17">
        <v>78022702.42</v>
      </c>
      <c r="D8" s="17">
        <v>103469883.92</v>
      </c>
      <c r="E8" s="17">
        <v>73824727.57</v>
      </c>
      <c r="F8" s="7">
        <f aca="true" t="shared" si="0" ref="F8:F73">E8/D8*100</f>
        <v>71.34900008883666</v>
      </c>
      <c r="G8" s="7">
        <f aca="true" t="shared" si="1" ref="G8:G73">E8/C8*100</f>
        <v>94.61954697826012</v>
      </c>
    </row>
    <row r="9" spans="1:7" ht="50.25" customHeight="1">
      <c r="A9" s="9" t="s">
        <v>89</v>
      </c>
      <c r="B9" s="14" t="s">
        <v>54</v>
      </c>
      <c r="C9" s="17">
        <v>142887988.16</v>
      </c>
      <c r="D9" s="17">
        <v>224604636.9</v>
      </c>
      <c r="E9" s="17">
        <v>153306564.97</v>
      </c>
      <c r="F9" s="7">
        <f t="shared" si="0"/>
        <v>68.25618877951133</v>
      </c>
      <c r="G9" s="7">
        <f t="shared" si="1"/>
        <v>107.29142942255841</v>
      </c>
    </row>
    <row r="10" spans="1:8" ht="54" customHeight="1">
      <c r="A10" s="9" t="s">
        <v>18</v>
      </c>
      <c r="B10" s="14" t="s">
        <v>71</v>
      </c>
      <c r="C10" s="17">
        <v>872389414.06</v>
      </c>
      <c r="D10" s="17">
        <v>1364347402.19</v>
      </c>
      <c r="E10" s="17">
        <v>928951503.57</v>
      </c>
      <c r="F10" s="7">
        <f t="shared" si="0"/>
        <v>68.08760745825305</v>
      </c>
      <c r="G10" s="7">
        <f t="shared" si="1"/>
        <v>106.48358274394536</v>
      </c>
      <c r="H10" s="11"/>
    </row>
    <row r="11" spans="1:8" ht="15">
      <c r="A11" s="9" t="s">
        <v>30</v>
      </c>
      <c r="B11" s="14" t="s">
        <v>87</v>
      </c>
      <c r="C11" s="17">
        <v>130671523.71</v>
      </c>
      <c r="D11" s="17">
        <v>241231615</v>
      </c>
      <c r="E11" s="17">
        <v>164820780.35</v>
      </c>
      <c r="F11" s="7">
        <f t="shared" si="0"/>
        <v>68.32470128345325</v>
      </c>
      <c r="G11" s="7">
        <f t="shared" si="1"/>
        <v>126.13366376272432</v>
      </c>
      <c r="H11" s="11"/>
    </row>
    <row r="12" spans="1:8" ht="46.5">
      <c r="A12" s="9" t="s">
        <v>80</v>
      </c>
      <c r="B12" s="14" t="s">
        <v>105</v>
      </c>
      <c r="C12" s="17">
        <v>253111244.86</v>
      </c>
      <c r="D12" s="17">
        <v>385563338.11</v>
      </c>
      <c r="E12" s="17">
        <v>268129061.98</v>
      </c>
      <c r="F12" s="7">
        <f t="shared" si="0"/>
        <v>69.54215701481027</v>
      </c>
      <c r="G12" s="7">
        <f t="shared" si="1"/>
        <v>105.9332872106518</v>
      </c>
      <c r="H12" s="11"/>
    </row>
    <row r="13" spans="1:8" ht="15">
      <c r="A13" s="9" t="s">
        <v>11</v>
      </c>
      <c r="B13" s="14" t="s">
        <v>119</v>
      </c>
      <c r="C13" s="17">
        <v>36670430.03</v>
      </c>
      <c r="D13" s="17">
        <v>178418220.31</v>
      </c>
      <c r="E13" s="17">
        <v>167056553.06</v>
      </c>
      <c r="F13" s="7">
        <f t="shared" si="0"/>
        <v>93.63200281324453</v>
      </c>
      <c r="G13" s="7">
        <f t="shared" si="1"/>
        <v>455.5620234704949</v>
      </c>
      <c r="H13" s="11"/>
    </row>
    <row r="14" spans="1:8" s="20" customFormat="1" ht="15">
      <c r="A14" s="9" t="s">
        <v>169</v>
      </c>
      <c r="B14" s="14" t="s">
        <v>168</v>
      </c>
      <c r="C14" s="17">
        <v>300000</v>
      </c>
      <c r="D14" s="17">
        <v>0</v>
      </c>
      <c r="E14" s="17">
        <v>0</v>
      </c>
      <c r="F14" s="7"/>
      <c r="G14" s="7">
        <f t="shared" si="1"/>
        <v>0</v>
      </c>
      <c r="H14" s="11"/>
    </row>
    <row r="15" spans="1:7" ht="15">
      <c r="A15" s="9" t="s">
        <v>144</v>
      </c>
      <c r="B15" s="14" t="s">
        <v>124</v>
      </c>
      <c r="C15" s="17">
        <v>0</v>
      </c>
      <c r="D15" s="17">
        <v>87907249.9</v>
      </c>
      <c r="E15" s="17">
        <v>0</v>
      </c>
      <c r="F15" s="7">
        <f t="shared" si="0"/>
        <v>0</v>
      </c>
      <c r="G15" s="7"/>
    </row>
    <row r="16" spans="1:7" ht="15">
      <c r="A16" s="9" t="s">
        <v>98</v>
      </c>
      <c r="B16" s="14" t="s">
        <v>9</v>
      </c>
      <c r="C16" s="17">
        <v>725930926.81</v>
      </c>
      <c r="D16" s="17">
        <v>1237355707.56</v>
      </c>
      <c r="E16" s="17">
        <v>755544942.79</v>
      </c>
      <c r="F16" s="7">
        <f t="shared" si="0"/>
        <v>61.06125653066204</v>
      </c>
      <c r="G16" s="7">
        <f t="shared" si="1"/>
        <v>104.07945368991712</v>
      </c>
    </row>
    <row r="17" spans="1:7" ht="15">
      <c r="A17" s="10" t="s">
        <v>132</v>
      </c>
      <c r="B17" s="13" t="s">
        <v>133</v>
      </c>
      <c r="C17" s="5">
        <f>C18+C19</f>
        <v>55119513.05</v>
      </c>
      <c r="D17" s="5">
        <f>D18+D19</f>
        <v>99420275.5</v>
      </c>
      <c r="E17" s="5">
        <f>E18+E19</f>
        <v>63036779.2</v>
      </c>
      <c r="F17" s="6">
        <f t="shared" si="0"/>
        <v>63.40434974956391</v>
      </c>
      <c r="G17" s="6">
        <f t="shared" si="1"/>
        <v>114.36381729791063</v>
      </c>
    </row>
    <row r="18" spans="1:7" ht="15">
      <c r="A18" s="9" t="s">
        <v>130</v>
      </c>
      <c r="B18" s="14" t="s">
        <v>27</v>
      </c>
      <c r="C18" s="17">
        <v>16928868.11</v>
      </c>
      <c r="D18" s="17">
        <v>29937700</v>
      </c>
      <c r="E18" s="17">
        <v>20572815.76</v>
      </c>
      <c r="F18" s="7">
        <f t="shared" si="0"/>
        <v>68.71875848846103</v>
      </c>
      <c r="G18" s="7">
        <f t="shared" si="1"/>
        <v>121.52505191913863</v>
      </c>
    </row>
    <row r="19" spans="1:7" ht="15">
      <c r="A19" s="9" t="s">
        <v>25</v>
      </c>
      <c r="B19" s="14" t="s">
        <v>48</v>
      </c>
      <c r="C19" s="17">
        <v>38190644.94</v>
      </c>
      <c r="D19" s="17">
        <v>69482575.5</v>
      </c>
      <c r="E19" s="17">
        <v>42463963.44</v>
      </c>
      <c r="F19" s="7">
        <f t="shared" si="0"/>
        <v>61.11455013638635</v>
      </c>
      <c r="G19" s="7">
        <f t="shared" si="1"/>
        <v>111.18943790217124</v>
      </c>
    </row>
    <row r="20" spans="1:7" ht="30.75">
      <c r="A20" s="10" t="s">
        <v>22</v>
      </c>
      <c r="B20" s="13" t="s">
        <v>104</v>
      </c>
      <c r="C20" s="5">
        <f>C21+C22+C23+C24</f>
        <v>476120719.61</v>
      </c>
      <c r="D20" s="5">
        <f>D21+D22+D23+D24</f>
        <v>790517198.84</v>
      </c>
      <c r="E20" s="5">
        <f>E21+E22+E23+E24</f>
        <v>468287783.09000003</v>
      </c>
      <c r="F20" s="6">
        <f t="shared" si="0"/>
        <v>59.238152411758094</v>
      </c>
      <c r="G20" s="6">
        <f t="shared" si="1"/>
        <v>98.35484233359638</v>
      </c>
    </row>
    <row r="21" spans="1:7" ht="46.5">
      <c r="A21" s="9" t="s">
        <v>117</v>
      </c>
      <c r="B21" s="14" t="s">
        <v>97</v>
      </c>
      <c r="C21" s="17">
        <v>187258125.13</v>
      </c>
      <c r="D21" s="17">
        <v>198130679.41</v>
      </c>
      <c r="E21" s="17">
        <v>125245148.73</v>
      </c>
      <c r="F21" s="7">
        <f t="shared" si="0"/>
        <v>63.21340496230018</v>
      </c>
      <c r="G21" s="7">
        <f t="shared" si="1"/>
        <v>66.88369257304655</v>
      </c>
    </row>
    <row r="22" spans="1:7" ht="15">
      <c r="A22" s="9" t="s">
        <v>137</v>
      </c>
      <c r="B22" s="14" t="s">
        <v>51</v>
      </c>
      <c r="C22" s="17">
        <v>227529836.39</v>
      </c>
      <c r="D22" s="17">
        <v>414370180.79</v>
      </c>
      <c r="E22" s="17">
        <v>258762525.83</v>
      </c>
      <c r="F22" s="7">
        <f t="shared" si="0"/>
        <v>62.44718800389237</v>
      </c>
      <c r="G22" s="7">
        <f t="shared" si="1"/>
        <v>113.7268544361212</v>
      </c>
    </row>
    <row r="23" spans="1:7" ht="15">
      <c r="A23" s="9" t="s">
        <v>84</v>
      </c>
      <c r="B23" s="14" t="s">
        <v>69</v>
      </c>
      <c r="C23" s="17">
        <v>2511980</v>
      </c>
      <c r="D23" s="17">
        <v>5000000</v>
      </c>
      <c r="E23" s="17">
        <v>3835000</v>
      </c>
      <c r="F23" s="7">
        <f t="shared" si="0"/>
        <v>76.7</v>
      </c>
      <c r="G23" s="7">
        <f t="shared" si="1"/>
        <v>152.66841296507138</v>
      </c>
    </row>
    <row r="24" spans="1:7" ht="30.75">
      <c r="A24" s="9" t="s">
        <v>114</v>
      </c>
      <c r="B24" s="14" t="s">
        <v>112</v>
      </c>
      <c r="C24" s="17">
        <v>58820778.09</v>
      </c>
      <c r="D24" s="17">
        <v>173016338.64</v>
      </c>
      <c r="E24" s="17">
        <v>80445108.53</v>
      </c>
      <c r="F24" s="7">
        <f t="shared" si="0"/>
        <v>46.49567154312774</v>
      </c>
      <c r="G24" s="7">
        <f t="shared" si="1"/>
        <v>136.7630812481148</v>
      </c>
    </row>
    <row r="25" spans="1:7" ht="15">
      <c r="A25" s="10" t="s">
        <v>134</v>
      </c>
      <c r="B25" s="13" t="s">
        <v>73</v>
      </c>
      <c r="C25" s="5">
        <f>C26+C27+C28+C29+C30+C31+C32+C33+C34+C35</f>
        <v>9708756311.89</v>
      </c>
      <c r="D25" s="5">
        <f>D26+D27+D28+D29+D30+D31+D32+D33+D34+D35</f>
        <v>21554209225.81</v>
      </c>
      <c r="E25" s="5">
        <f>E26+E27+E28+E29+E30+E31+E32+E33+E34+E35</f>
        <v>14079358528.04</v>
      </c>
      <c r="F25" s="6">
        <f t="shared" si="0"/>
        <v>65.32069156673458</v>
      </c>
      <c r="G25" s="6">
        <f t="shared" si="1"/>
        <v>145.0171172882099</v>
      </c>
    </row>
    <row r="26" spans="1:7" ht="15">
      <c r="A26" s="9" t="s">
        <v>109</v>
      </c>
      <c r="B26" s="14" t="s">
        <v>85</v>
      </c>
      <c r="C26" s="17">
        <v>132549403.39</v>
      </c>
      <c r="D26" s="17">
        <v>260055400.26</v>
      </c>
      <c r="E26" s="17">
        <v>161968133.7</v>
      </c>
      <c r="F26" s="7">
        <f t="shared" si="0"/>
        <v>62.28216508408069</v>
      </c>
      <c r="G26" s="7">
        <f t="shared" si="1"/>
        <v>122.19453996593353</v>
      </c>
    </row>
    <row r="27" spans="1:7" ht="15">
      <c r="A27" s="9" t="s">
        <v>38</v>
      </c>
      <c r="B27" s="14" t="s">
        <v>143</v>
      </c>
      <c r="C27" s="17">
        <v>0</v>
      </c>
      <c r="D27" s="17">
        <v>200000</v>
      </c>
      <c r="E27" s="17">
        <v>180000</v>
      </c>
      <c r="F27" s="7">
        <f t="shared" si="0"/>
        <v>90</v>
      </c>
      <c r="G27" s="7"/>
    </row>
    <row r="28" spans="1:7" ht="15">
      <c r="A28" s="9" t="s">
        <v>56</v>
      </c>
      <c r="B28" s="14" t="s">
        <v>2</v>
      </c>
      <c r="C28" s="17">
        <v>4917096904.91</v>
      </c>
      <c r="D28" s="17">
        <v>10851177847.93</v>
      </c>
      <c r="E28" s="17">
        <v>8045577002.21</v>
      </c>
      <c r="F28" s="7">
        <f t="shared" si="0"/>
        <v>74.14473446995245</v>
      </c>
      <c r="G28" s="7">
        <f t="shared" si="1"/>
        <v>163.6245361399332</v>
      </c>
    </row>
    <row r="29" spans="1:7" ht="15">
      <c r="A29" s="9" t="s">
        <v>95</v>
      </c>
      <c r="B29" s="14" t="s">
        <v>16</v>
      </c>
      <c r="C29" s="17">
        <v>5183750.43</v>
      </c>
      <c r="D29" s="17">
        <v>27838491.99</v>
      </c>
      <c r="E29" s="17">
        <v>10443645.76</v>
      </c>
      <c r="F29" s="7">
        <f t="shared" si="0"/>
        <v>37.51512748517956</v>
      </c>
      <c r="G29" s="7">
        <f t="shared" si="1"/>
        <v>201.4689152386528</v>
      </c>
    </row>
    <row r="30" spans="1:7" ht="15">
      <c r="A30" s="9" t="s">
        <v>120</v>
      </c>
      <c r="B30" s="14" t="s">
        <v>37</v>
      </c>
      <c r="C30" s="17">
        <v>228392711.74</v>
      </c>
      <c r="D30" s="17">
        <v>537722654</v>
      </c>
      <c r="E30" s="17">
        <v>336952339.59</v>
      </c>
      <c r="F30" s="7">
        <f t="shared" si="0"/>
        <v>62.66284990663606</v>
      </c>
      <c r="G30" s="7">
        <f t="shared" si="1"/>
        <v>147.53200179766822</v>
      </c>
    </row>
    <row r="31" spans="1:7" ht="15">
      <c r="A31" s="9" t="s">
        <v>35</v>
      </c>
      <c r="B31" s="14" t="s">
        <v>55</v>
      </c>
      <c r="C31" s="17">
        <v>824730167.87</v>
      </c>
      <c r="D31" s="17">
        <v>1959596306.28</v>
      </c>
      <c r="E31" s="17">
        <v>596024220.46</v>
      </c>
      <c r="F31" s="7">
        <f t="shared" si="0"/>
        <v>30.415663601217062</v>
      </c>
      <c r="G31" s="7">
        <f t="shared" si="1"/>
        <v>72.26899702230241</v>
      </c>
    </row>
    <row r="32" spans="1:7" ht="15">
      <c r="A32" s="9" t="s">
        <v>126</v>
      </c>
      <c r="B32" s="14" t="s">
        <v>66</v>
      </c>
      <c r="C32" s="17">
        <v>3403257987.43</v>
      </c>
      <c r="D32" s="17">
        <v>7115508617.08</v>
      </c>
      <c r="E32" s="17">
        <v>4510478845.51</v>
      </c>
      <c r="F32" s="7">
        <f t="shared" si="0"/>
        <v>63.38940880042067</v>
      </c>
      <c r="G32" s="7">
        <f t="shared" si="1"/>
        <v>132.53414411042425</v>
      </c>
    </row>
    <row r="33" spans="1:7" ht="15">
      <c r="A33" s="9" t="s">
        <v>29</v>
      </c>
      <c r="B33" s="14" t="s">
        <v>23</v>
      </c>
      <c r="C33" s="17">
        <v>8635304.8</v>
      </c>
      <c r="D33" s="17">
        <v>102762200</v>
      </c>
      <c r="E33" s="17">
        <v>7255836</v>
      </c>
      <c r="F33" s="7">
        <f t="shared" si="0"/>
        <v>7.060802512986293</v>
      </c>
      <c r="G33" s="7">
        <f t="shared" si="1"/>
        <v>84.02524482980611</v>
      </c>
    </row>
    <row r="34" spans="1:7" s="16" customFormat="1" ht="30.75">
      <c r="A34" s="9" t="s">
        <v>154</v>
      </c>
      <c r="B34" s="14" t="s">
        <v>153</v>
      </c>
      <c r="C34" s="17">
        <v>0</v>
      </c>
      <c r="D34" s="17">
        <v>219000</v>
      </c>
      <c r="E34" s="17">
        <v>29700</v>
      </c>
      <c r="F34" s="7">
        <f t="shared" si="0"/>
        <v>13.561643835616438</v>
      </c>
      <c r="G34" s="7"/>
    </row>
    <row r="35" spans="1:7" ht="15">
      <c r="A35" s="9" t="s">
        <v>10</v>
      </c>
      <c r="B35" s="14" t="s">
        <v>57</v>
      </c>
      <c r="C35" s="17">
        <v>188910081.32</v>
      </c>
      <c r="D35" s="17">
        <v>699128708.27</v>
      </c>
      <c r="E35" s="17">
        <v>410448804.81</v>
      </c>
      <c r="F35" s="7">
        <f t="shared" si="0"/>
        <v>58.70861830658608</v>
      </c>
      <c r="G35" s="7">
        <f t="shared" si="1"/>
        <v>217.27204918975684</v>
      </c>
    </row>
    <row r="36" spans="1:7" ht="15">
      <c r="A36" s="10" t="s">
        <v>131</v>
      </c>
      <c r="B36" s="13" t="s">
        <v>45</v>
      </c>
      <c r="C36" s="5">
        <f>C37+C38+C39+C41</f>
        <v>964662327.72</v>
      </c>
      <c r="D36" s="5">
        <f>D37+D38+D39+D40+D41</f>
        <v>3141617766.27</v>
      </c>
      <c r="E36" s="5">
        <f>E37+E38+E39+E40+E41</f>
        <v>1383572612.6799998</v>
      </c>
      <c r="F36" s="6">
        <f t="shared" si="0"/>
        <v>44.04013204708531</v>
      </c>
      <c r="G36" s="6">
        <f t="shared" si="1"/>
        <v>143.42558768207556</v>
      </c>
    </row>
    <row r="37" spans="1:7" ht="15">
      <c r="A37" s="9" t="s">
        <v>8</v>
      </c>
      <c r="B37" s="14" t="s">
        <v>63</v>
      </c>
      <c r="C37" s="17">
        <v>87847222.32</v>
      </c>
      <c r="D37" s="17">
        <v>204650888.84</v>
      </c>
      <c r="E37" s="17">
        <v>91790142.09</v>
      </c>
      <c r="F37" s="7">
        <f t="shared" si="0"/>
        <v>44.85206128851134</v>
      </c>
      <c r="G37" s="7">
        <f t="shared" si="1"/>
        <v>104.48838297429279</v>
      </c>
    </row>
    <row r="38" spans="1:7" ht="15">
      <c r="A38" s="9" t="s">
        <v>49</v>
      </c>
      <c r="B38" s="14" t="s">
        <v>77</v>
      </c>
      <c r="C38" s="17">
        <v>351595621.84</v>
      </c>
      <c r="D38" s="17">
        <v>1392546095.76</v>
      </c>
      <c r="E38" s="17">
        <v>489749588.15</v>
      </c>
      <c r="F38" s="7">
        <f t="shared" si="0"/>
        <v>35.16936276947535</v>
      </c>
      <c r="G38" s="7">
        <f t="shared" si="1"/>
        <v>139.29342623409272</v>
      </c>
    </row>
    <row r="39" spans="1:7" ht="15">
      <c r="A39" s="9" t="s">
        <v>59</v>
      </c>
      <c r="B39" s="14" t="s">
        <v>91</v>
      </c>
      <c r="C39" s="17">
        <v>459573624.35</v>
      </c>
      <c r="D39" s="17">
        <v>1308206840.45</v>
      </c>
      <c r="E39" s="17">
        <v>726942427.88</v>
      </c>
      <c r="F39" s="7">
        <f t="shared" si="0"/>
        <v>55.56785100053021</v>
      </c>
      <c r="G39" s="7">
        <f t="shared" si="1"/>
        <v>158.17757794698383</v>
      </c>
    </row>
    <row r="40" spans="1:7" s="19" customFormat="1" ht="30.75">
      <c r="A40" s="9" t="s">
        <v>163</v>
      </c>
      <c r="B40" s="14" t="s">
        <v>164</v>
      </c>
      <c r="C40" s="17">
        <v>0</v>
      </c>
      <c r="D40" s="17">
        <v>95000</v>
      </c>
      <c r="E40" s="17">
        <v>28500</v>
      </c>
      <c r="F40" s="7">
        <f t="shared" si="0"/>
        <v>30</v>
      </c>
      <c r="G40" s="7"/>
    </row>
    <row r="41" spans="1:7" ht="30.75">
      <c r="A41" s="9" t="s">
        <v>3</v>
      </c>
      <c r="B41" s="14" t="s">
        <v>128</v>
      </c>
      <c r="C41" s="17">
        <v>65645859.21</v>
      </c>
      <c r="D41" s="17">
        <v>236118941.22</v>
      </c>
      <c r="E41" s="17">
        <v>75061954.56</v>
      </c>
      <c r="F41" s="7">
        <f t="shared" si="0"/>
        <v>31.78989121845259</v>
      </c>
      <c r="G41" s="7">
        <f t="shared" si="1"/>
        <v>114.34377653566553</v>
      </c>
    </row>
    <row r="42" spans="1:7" ht="15">
      <c r="A42" s="10" t="s">
        <v>142</v>
      </c>
      <c r="B42" s="13" t="s">
        <v>17</v>
      </c>
      <c r="C42" s="5">
        <f>C43+C44+C45+C46</f>
        <v>13279476.540000001</v>
      </c>
      <c r="D42" s="5">
        <f>D43+D44+D45+D46</f>
        <v>113628109.8</v>
      </c>
      <c r="E42" s="5">
        <f>E43+E44+E45+E46</f>
        <v>36991756.769999996</v>
      </c>
      <c r="F42" s="6">
        <f t="shared" si="0"/>
        <v>32.555110557687016</v>
      </c>
      <c r="G42" s="6">
        <f t="shared" si="1"/>
        <v>278.5633654954293</v>
      </c>
    </row>
    <row r="43" spans="1:7" s="18" customFormat="1" ht="15">
      <c r="A43" s="9" t="s">
        <v>158</v>
      </c>
      <c r="B43" s="14" t="s">
        <v>159</v>
      </c>
      <c r="C43" s="17">
        <v>0</v>
      </c>
      <c r="D43" s="17">
        <v>502743.58</v>
      </c>
      <c r="E43" s="17">
        <v>2743.58</v>
      </c>
      <c r="F43" s="7">
        <f t="shared" si="0"/>
        <v>0.5457215386022433</v>
      </c>
      <c r="G43" s="7"/>
    </row>
    <row r="44" spans="1:7" ht="30.75">
      <c r="A44" s="9" t="s">
        <v>50</v>
      </c>
      <c r="B44" s="14" t="s">
        <v>67</v>
      </c>
      <c r="C44" s="17">
        <v>51594.4</v>
      </c>
      <c r="D44" s="17">
        <v>51900</v>
      </c>
      <c r="E44" s="17">
        <v>51868</v>
      </c>
      <c r="F44" s="7">
        <f t="shared" si="0"/>
        <v>99.9383429672447</v>
      </c>
      <c r="G44" s="7">
        <f t="shared" si="1"/>
        <v>100.53029010900407</v>
      </c>
    </row>
    <row r="45" spans="1:7" ht="30.75">
      <c r="A45" s="9" t="s">
        <v>111</v>
      </c>
      <c r="B45" s="14" t="s">
        <v>81</v>
      </c>
      <c r="C45" s="17">
        <v>0</v>
      </c>
      <c r="D45" s="17">
        <v>1000000</v>
      </c>
      <c r="E45" s="17">
        <v>0</v>
      </c>
      <c r="F45" s="7">
        <f t="shared" si="0"/>
        <v>0</v>
      </c>
      <c r="G45" s="7"/>
    </row>
    <row r="46" spans="1:7" ht="15">
      <c r="A46" s="9" t="s">
        <v>12</v>
      </c>
      <c r="B46" s="14" t="s">
        <v>96</v>
      </c>
      <c r="C46" s="17">
        <v>13227882.14</v>
      </c>
      <c r="D46" s="17">
        <v>112073466.22</v>
      </c>
      <c r="E46" s="17">
        <v>36937145.19</v>
      </c>
      <c r="F46" s="7">
        <f t="shared" si="0"/>
        <v>32.957975188785944</v>
      </c>
      <c r="G46" s="7">
        <f t="shared" si="1"/>
        <v>279.23702977595474</v>
      </c>
    </row>
    <row r="47" spans="1:7" ht="15">
      <c r="A47" s="10" t="s">
        <v>140</v>
      </c>
      <c r="B47" s="13" t="s">
        <v>141</v>
      </c>
      <c r="C47" s="5">
        <f>C48+C49+C50+C51+C52+C53+C54</f>
        <v>11543628410.2</v>
      </c>
      <c r="D47" s="5">
        <f>D48+D49+D50+D51+D52+D53+D54</f>
        <v>18121692822.48</v>
      </c>
      <c r="E47" s="5">
        <f>E48+E49+E50+E51+E52+E53+E54</f>
        <v>12221043073.789999</v>
      </c>
      <c r="F47" s="6">
        <f t="shared" si="0"/>
        <v>67.43874975427111</v>
      </c>
      <c r="G47" s="6">
        <f t="shared" si="1"/>
        <v>105.86829928613635</v>
      </c>
    </row>
    <row r="48" spans="1:7" ht="15">
      <c r="A48" s="9" t="s">
        <v>106</v>
      </c>
      <c r="B48" s="14" t="s">
        <v>5</v>
      </c>
      <c r="C48" s="17">
        <v>2864012682.25</v>
      </c>
      <c r="D48" s="17">
        <v>4942674971.91</v>
      </c>
      <c r="E48" s="17">
        <v>3206590419.14</v>
      </c>
      <c r="F48" s="7">
        <f t="shared" si="0"/>
        <v>64.8756075882707</v>
      </c>
      <c r="G48" s="7">
        <f t="shared" si="1"/>
        <v>111.96146019230848</v>
      </c>
    </row>
    <row r="49" spans="1:7" ht="15">
      <c r="A49" s="9" t="s">
        <v>83</v>
      </c>
      <c r="B49" s="14" t="s">
        <v>21</v>
      </c>
      <c r="C49" s="17">
        <v>5552736727.12</v>
      </c>
      <c r="D49" s="17">
        <v>8671245440.54</v>
      </c>
      <c r="E49" s="17">
        <v>5814961446.77</v>
      </c>
      <c r="F49" s="7">
        <f t="shared" si="0"/>
        <v>67.06027971003753</v>
      </c>
      <c r="G49" s="7">
        <f t="shared" si="1"/>
        <v>104.72244106891067</v>
      </c>
    </row>
    <row r="50" spans="1:7" ht="15">
      <c r="A50" s="9" t="s">
        <v>160</v>
      </c>
      <c r="B50" s="14" t="s">
        <v>36</v>
      </c>
      <c r="C50" s="17">
        <v>920611761.51</v>
      </c>
      <c r="D50" s="17">
        <v>1427828828.52</v>
      </c>
      <c r="E50" s="17">
        <v>921765962.48</v>
      </c>
      <c r="F50" s="7">
        <f t="shared" si="0"/>
        <v>64.55717548688565</v>
      </c>
      <c r="G50" s="7">
        <f t="shared" si="1"/>
        <v>100.1253732592018</v>
      </c>
    </row>
    <row r="51" spans="1:7" ht="15">
      <c r="A51" s="9" t="s">
        <v>19</v>
      </c>
      <c r="B51" s="14" t="s">
        <v>53</v>
      </c>
      <c r="C51" s="17">
        <v>1132917165.52</v>
      </c>
      <c r="D51" s="17">
        <v>1590052927.44</v>
      </c>
      <c r="E51" s="17">
        <v>1214030872.44</v>
      </c>
      <c r="F51" s="7">
        <f t="shared" si="0"/>
        <v>76.35160135169846</v>
      </c>
      <c r="G51" s="7">
        <f t="shared" si="1"/>
        <v>107.15972088592811</v>
      </c>
    </row>
    <row r="52" spans="1:7" ht="30.75">
      <c r="A52" s="9" t="s">
        <v>43</v>
      </c>
      <c r="B52" s="14" t="s">
        <v>70</v>
      </c>
      <c r="C52" s="17">
        <v>20438860.57</v>
      </c>
      <c r="D52" s="17">
        <v>50636232.89</v>
      </c>
      <c r="E52" s="17">
        <v>35730383.65</v>
      </c>
      <c r="F52" s="7">
        <f t="shared" si="0"/>
        <v>70.56287881371264</v>
      </c>
      <c r="G52" s="7">
        <f t="shared" si="1"/>
        <v>174.81592737339173</v>
      </c>
    </row>
    <row r="53" spans="1:7" ht="15">
      <c r="A53" s="9" t="s">
        <v>161</v>
      </c>
      <c r="B53" s="14" t="s">
        <v>100</v>
      </c>
      <c r="C53" s="17">
        <v>238409696.03</v>
      </c>
      <c r="D53" s="17">
        <v>353176872.92</v>
      </c>
      <c r="E53" s="17">
        <v>253865209.97</v>
      </c>
      <c r="F53" s="7">
        <f t="shared" si="0"/>
        <v>71.88047390280404</v>
      </c>
      <c r="G53" s="7">
        <f t="shared" si="1"/>
        <v>106.48275393046731</v>
      </c>
    </row>
    <row r="54" spans="1:7" ht="15">
      <c r="A54" s="9" t="s">
        <v>39</v>
      </c>
      <c r="B54" s="14" t="s">
        <v>138</v>
      </c>
      <c r="C54" s="17">
        <v>814501517.2</v>
      </c>
      <c r="D54" s="17">
        <v>1086077548.26</v>
      </c>
      <c r="E54" s="17">
        <v>774098779.34</v>
      </c>
      <c r="F54" s="7">
        <f t="shared" si="0"/>
        <v>71.27472440436507</v>
      </c>
      <c r="G54" s="7">
        <f t="shared" si="1"/>
        <v>95.03957488024184</v>
      </c>
    </row>
    <row r="55" spans="1:7" ht="15">
      <c r="A55" s="10" t="s">
        <v>34</v>
      </c>
      <c r="B55" s="13" t="s">
        <v>110</v>
      </c>
      <c r="C55" s="5">
        <f>C56+C57+C58</f>
        <v>1333640704.8000002</v>
      </c>
      <c r="D55" s="5">
        <f>D56+D57+D58</f>
        <v>2384446139.5499997</v>
      </c>
      <c r="E55" s="5">
        <f>E56+E57+E58</f>
        <v>1554886894.3400002</v>
      </c>
      <c r="F55" s="6">
        <f t="shared" si="0"/>
        <v>65.20956244511538</v>
      </c>
      <c r="G55" s="6">
        <f t="shared" si="1"/>
        <v>116.5896398290557</v>
      </c>
    </row>
    <row r="56" spans="1:7" ht="15">
      <c r="A56" s="9" t="s">
        <v>72</v>
      </c>
      <c r="B56" s="14" t="s">
        <v>127</v>
      </c>
      <c r="C56" s="17">
        <v>1208855989.67</v>
      </c>
      <c r="D56" s="17">
        <v>2185874717.39</v>
      </c>
      <c r="E56" s="17">
        <v>1412149346.16</v>
      </c>
      <c r="F56" s="7">
        <f t="shared" si="0"/>
        <v>64.60339812366506</v>
      </c>
      <c r="G56" s="7">
        <f t="shared" si="1"/>
        <v>116.81700369830621</v>
      </c>
    </row>
    <row r="57" spans="1:7" s="2" customFormat="1" ht="15">
      <c r="A57" s="9" t="s">
        <v>151</v>
      </c>
      <c r="B57" s="14" t="s">
        <v>152</v>
      </c>
      <c r="C57" s="17">
        <v>2872200</v>
      </c>
      <c r="D57" s="17">
        <v>3687326</v>
      </c>
      <c r="E57" s="17">
        <v>2523843</v>
      </c>
      <c r="F57" s="7">
        <f t="shared" si="0"/>
        <v>68.4464297433967</v>
      </c>
      <c r="G57" s="7">
        <f t="shared" si="1"/>
        <v>87.8714226028828</v>
      </c>
    </row>
    <row r="58" spans="1:7" s="8" customFormat="1" ht="15">
      <c r="A58" s="9" t="s">
        <v>60</v>
      </c>
      <c r="B58" s="14" t="s">
        <v>26</v>
      </c>
      <c r="C58" s="17">
        <v>121912515.13</v>
      </c>
      <c r="D58" s="17">
        <v>194884096.16</v>
      </c>
      <c r="E58" s="17">
        <v>140213705.18</v>
      </c>
      <c r="F58" s="7">
        <f t="shared" si="0"/>
        <v>71.94722809237571</v>
      </c>
      <c r="G58" s="7">
        <f t="shared" si="1"/>
        <v>115.01174020606888</v>
      </c>
    </row>
    <row r="59" spans="1:7" ht="15">
      <c r="A59" s="10" t="s">
        <v>58</v>
      </c>
      <c r="B59" s="13" t="s">
        <v>79</v>
      </c>
      <c r="C59" s="5">
        <f>C60+C61+C62+C63+C64+C65</f>
        <v>2638076379.5699997</v>
      </c>
      <c r="D59" s="5">
        <f>D60+D61+D62+D63+D64+D65</f>
        <v>5696733071.609999</v>
      </c>
      <c r="E59" s="5">
        <f>E60+E61+E62+E63+E64+E65</f>
        <v>4107118615.7299995</v>
      </c>
      <c r="F59" s="6">
        <f t="shared" si="0"/>
        <v>72.09603406201468</v>
      </c>
      <c r="G59" s="6">
        <f t="shared" si="1"/>
        <v>155.68611460747206</v>
      </c>
    </row>
    <row r="60" spans="1:7" ht="15">
      <c r="A60" s="9" t="s">
        <v>47</v>
      </c>
      <c r="B60" s="14" t="s">
        <v>102</v>
      </c>
      <c r="C60" s="17">
        <v>1266695846.59</v>
      </c>
      <c r="D60" s="17">
        <v>3095327271.57</v>
      </c>
      <c r="E60" s="17">
        <v>2248263970.72</v>
      </c>
      <c r="F60" s="7">
        <f t="shared" si="0"/>
        <v>72.634127944075</v>
      </c>
      <c r="G60" s="7">
        <f t="shared" si="1"/>
        <v>177.49043519582258</v>
      </c>
    </row>
    <row r="61" spans="1:7" ht="15">
      <c r="A61" s="9" t="s">
        <v>88</v>
      </c>
      <c r="B61" s="14" t="s">
        <v>115</v>
      </c>
      <c r="C61" s="17">
        <v>895788301.81</v>
      </c>
      <c r="D61" s="17">
        <v>1767527989.84</v>
      </c>
      <c r="E61" s="17">
        <v>1198567657.58</v>
      </c>
      <c r="F61" s="7">
        <f t="shared" si="0"/>
        <v>67.81039194114807</v>
      </c>
      <c r="G61" s="7">
        <f t="shared" si="1"/>
        <v>133.8003248265482</v>
      </c>
    </row>
    <row r="62" spans="1:7" ht="15">
      <c r="A62" s="9" t="s">
        <v>93</v>
      </c>
      <c r="B62" s="14" t="s">
        <v>0</v>
      </c>
      <c r="C62" s="17">
        <v>95909581.44</v>
      </c>
      <c r="D62" s="17">
        <v>88145545.83</v>
      </c>
      <c r="E62" s="17">
        <v>70945193.23</v>
      </c>
      <c r="F62" s="7">
        <f t="shared" si="0"/>
        <v>80.48641886775188</v>
      </c>
      <c r="G62" s="7">
        <f t="shared" si="1"/>
        <v>73.97091319221589</v>
      </c>
    </row>
    <row r="63" spans="1:7" ht="15">
      <c r="A63" s="9" t="s">
        <v>122</v>
      </c>
      <c r="B63" s="14" t="s">
        <v>14</v>
      </c>
      <c r="C63" s="17">
        <v>58363272.4</v>
      </c>
      <c r="D63" s="17">
        <v>96360207.57</v>
      </c>
      <c r="E63" s="17">
        <v>76243004.24</v>
      </c>
      <c r="F63" s="7">
        <f t="shared" si="0"/>
        <v>79.12291407696893</v>
      </c>
      <c r="G63" s="7">
        <f t="shared" si="1"/>
        <v>130.6352456001079</v>
      </c>
    </row>
    <row r="64" spans="1:7" s="1" customFormat="1" ht="30.75">
      <c r="A64" s="9" t="s">
        <v>4</v>
      </c>
      <c r="B64" s="14" t="s">
        <v>31</v>
      </c>
      <c r="C64" s="17">
        <v>97455943.89</v>
      </c>
      <c r="D64" s="17">
        <v>141702458.9</v>
      </c>
      <c r="E64" s="17">
        <v>107045979.97</v>
      </c>
      <c r="F64" s="7">
        <f t="shared" si="0"/>
        <v>75.54278225019566</v>
      </c>
      <c r="G64" s="7">
        <f t="shared" si="1"/>
        <v>109.84038089131272</v>
      </c>
    </row>
    <row r="65" spans="1:7" s="8" customFormat="1" ht="15">
      <c r="A65" s="9" t="s">
        <v>46</v>
      </c>
      <c r="B65" s="14" t="s">
        <v>76</v>
      </c>
      <c r="C65" s="17">
        <v>223863433.44</v>
      </c>
      <c r="D65" s="17">
        <v>507669597.9</v>
      </c>
      <c r="E65" s="17">
        <v>406052809.99</v>
      </c>
      <c r="F65" s="7">
        <f t="shared" si="0"/>
        <v>79.98367671998821</v>
      </c>
      <c r="G65" s="7">
        <f t="shared" si="1"/>
        <v>181.38416075836275</v>
      </c>
    </row>
    <row r="66" spans="1:7" ht="15">
      <c r="A66" s="10" t="s">
        <v>61</v>
      </c>
      <c r="B66" s="13" t="s">
        <v>13</v>
      </c>
      <c r="C66" s="5">
        <f>C67+C68+C69+C70+C71</f>
        <v>10844636710.75</v>
      </c>
      <c r="D66" s="5">
        <f>D67+D68+D69+D70+D71</f>
        <v>16067491531.15</v>
      </c>
      <c r="E66" s="5">
        <f>E67+E68+E69+E70+E71</f>
        <v>11077253742.9</v>
      </c>
      <c r="F66" s="6">
        <f t="shared" si="0"/>
        <v>68.9420232238776</v>
      </c>
      <c r="G66" s="6">
        <f t="shared" si="1"/>
        <v>102.14499607828644</v>
      </c>
    </row>
    <row r="67" spans="1:7" ht="15">
      <c r="A67" s="9" t="s">
        <v>113</v>
      </c>
      <c r="B67" s="14" t="s">
        <v>24</v>
      </c>
      <c r="C67" s="17">
        <v>228686970.3</v>
      </c>
      <c r="D67" s="17">
        <v>327724492.59</v>
      </c>
      <c r="E67" s="17">
        <v>245168359.32</v>
      </c>
      <c r="F67" s="7">
        <f t="shared" si="0"/>
        <v>74.80928794257623</v>
      </c>
      <c r="G67" s="7">
        <f t="shared" si="1"/>
        <v>107.20696461122341</v>
      </c>
    </row>
    <row r="68" spans="1:7" ht="15">
      <c r="A68" s="9" t="s">
        <v>129</v>
      </c>
      <c r="B68" s="14" t="s">
        <v>44</v>
      </c>
      <c r="C68" s="17">
        <v>943951856.94</v>
      </c>
      <c r="D68" s="17">
        <v>1483596967.45</v>
      </c>
      <c r="E68" s="17">
        <v>1015547431.76</v>
      </c>
      <c r="F68" s="7">
        <f t="shared" si="0"/>
        <v>68.45170582314674</v>
      </c>
      <c r="G68" s="7">
        <f t="shared" si="1"/>
        <v>107.58466380394553</v>
      </c>
    </row>
    <row r="69" spans="1:7" ht="15">
      <c r="A69" s="9" t="s">
        <v>68</v>
      </c>
      <c r="B69" s="14" t="s">
        <v>62</v>
      </c>
      <c r="C69" s="17">
        <v>8545208722.95</v>
      </c>
      <c r="D69" s="17">
        <v>11835893033.37</v>
      </c>
      <c r="E69" s="17">
        <v>8283695230.88</v>
      </c>
      <c r="F69" s="7">
        <f t="shared" si="0"/>
        <v>69.98791901485617</v>
      </c>
      <c r="G69" s="7">
        <f t="shared" si="1"/>
        <v>96.9396476955835</v>
      </c>
    </row>
    <row r="70" spans="1:7" s="1" customFormat="1" ht="15">
      <c r="A70" s="9" t="s">
        <v>82</v>
      </c>
      <c r="B70" s="14" t="s">
        <v>75</v>
      </c>
      <c r="C70" s="17">
        <v>925315095.66</v>
      </c>
      <c r="D70" s="17">
        <v>1995986205.24</v>
      </c>
      <c r="E70" s="17">
        <v>1261738163.35</v>
      </c>
      <c r="F70" s="7">
        <f t="shared" si="0"/>
        <v>63.21377172034548</v>
      </c>
      <c r="G70" s="7">
        <f t="shared" si="1"/>
        <v>136.35767634916184</v>
      </c>
    </row>
    <row r="71" spans="1:7" s="8" customFormat="1" ht="15">
      <c r="A71" s="9" t="s">
        <v>118</v>
      </c>
      <c r="B71" s="14" t="s">
        <v>107</v>
      </c>
      <c r="C71" s="17">
        <v>201474064.9</v>
      </c>
      <c r="D71" s="17">
        <v>424290832.5</v>
      </c>
      <c r="E71" s="17">
        <v>271104557.59</v>
      </c>
      <c r="F71" s="7">
        <f t="shared" si="0"/>
        <v>63.89592629013495</v>
      </c>
      <c r="G71" s="7">
        <f t="shared" si="1"/>
        <v>134.56052406773077</v>
      </c>
    </row>
    <row r="72" spans="1:7" ht="15">
      <c r="A72" s="10" t="s">
        <v>42</v>
      </c>
      <c r="B72" s="13" t="s">
        <v>135</v>
      </c>
      <c r="C72" s="5">
        <f>C73+C74+C75+C76</f>
        <v>574971539.0300001</v>
      </c>
      <c r="D72" s="5">
        <f>D73+D74+D75+D76</f>
        <v>2557266277.64</v>
      </c>
      <c r="E72" s="5">
        <f>E73+E74+E75+E76</f>
        <v>885340177.49</v>
      </c>
      <c r="F72" s="6">
        <f t="shared" si="0"/>
        <v>34.62057061601913</v>
      </c>
      <c r="G72" s="6">
        <f t="shared" si="1"/>
        <v>153.97982637255473</v>
      </c>
    </row>
    <row r="73" spans="1:7" ht="15">
      <c r="A73" s="9" t="s">
        <v>40</v>
      </c>
      <c r="B73" s="14" t="s">
        <v>1</v>
      </c>
      <c r="C73" s="17">
        <v>384442147</v>
      </c>
      <c r="D73" s="17">
        <v>1076663701.99</v>
      </c>
      <c r="E73" s="17">
        <v>455349605.87</v>
      </c>
      <c r="F73" s="7">
        <f t="shared" si="0"/>
        <v>42.292649508697686</v>
      </c>
      <c r="G73" s="7">
        <f t="shared" si="1"/>
        <v>118.44424692332186</v>
      </c>
    </row>
    <row r="74" spans="1:7" ht="15">
      <c r="A74" s="9" t="s">
        <v>116</v>
      </c>
      <c r="B74" s="14" t="s">
        <v>15</v>
      </c>
      <c r="C74" s="17">
        <v>91287371.49</v>
      </c>
      <c r="D74" s="17">
        <v>1316414483.32</v>
      </c>
      <c r="E74" s="17">
        <v>329863089.59</v>
      </c>
      <c r="F74" s="7">
        <f aca="true" t="shared" si="2" ref="F74:F87">E74/D74*100</f>
        <v>25.057692221532278</v>
      </c>
      <c r="G74" s="7">
        <f aca="true" t="shared" si="3" ref="G74:G87">E74/C74*100</f>
        <v>361.3458074276293</v>
      </c>
    </row>
    <row r="75" spans="1:7" s="1" customFormat="1" ht="15">
      <c r="A75" s="9" t="s">
        <v>33</v>
      </c>
      <c r="B75" s="14" t="s">
        <v>28</v>
      </c>
      <c r="C75" s="17">
        <v>86824264.85</v>
      </c>
      <c r="D75" s="17">
        <v>144633984</v>
      </c>
      <c r="E75" s="17">
        <v>85924946.64</v>
      </c>
      <c r="F75" s="7">
        <f t="shared" si="2"/>
        <v>59.40854580898498</v>
      </c>
      <c r="G75" s="7">
        <f t="shared" si="3"/>
        <v>98.96420866729632</v>
      </c>
    </row>
    <row r="76" spans="1:7" s="8" customFormat="1" ht="17.25" customHeight="1">
      <c r="A76" s="9" t="s">
        <v>146</v>
      </c>
      <c r="B76" s="14" t="s">
        <v>65</v>
      </c>
      <c r="C76" s="17">
        <v>12417755.69</v>
      </c>
      <c r="D76" s="17">
        <v>19554108.33</v>
      </c>
      <c r="E76" s="17">
        <v>14202535.39</v>
      </c>
      <c r="F76" s="7">
        <f t="shared" si="2"/>
        <v>72.6319766174682</v>
      </c>
      <c r="G76" s="7">
        <f t="shared" si="3"/>
        <v>114.37280410853373</v>
      </c>
    </row>
    <row r="77" spans="1:7" ht="15">
      <c r="A77" s="10" t="s">
        <v>103</v>
      </c>
      <c r="B77" s="13" t="s">
        <v>108</v>
      </c>
      <c r="C77" s="5">
        <f>C78+C79+C80</f>
        <v>69052022.59</v>
      </c>
      <c r="D77" s="5">
        <f>D78+D79+D80</f>
        <v>140056066.4</v>
      </c>
      <c r="E77" s="5">
        <f>E78+E79+E80</f>
        <v>95242825.93</v>
      </c>
      <c r="F77" s="6">
        <f t="shared" si="2"/>
        <v>68.00335635443778</v>
      </c>
      <c r="G77" s="6">
        <f t="shared" si="3"/>
        <v>137.9290893411034</v>
      </c>
    </row>
    <row r="78" spans="1:7" ht="15">
      <c r="A78" s="9" t="s">
        <v>125</v>
      </c>
      <c r="B78" s="14" t="s">
        <v>121</v>
      </c>
      <c r="C78" s="17">
        <v>18851111.99</v>
      </c>
      <c r="D78" s="17">
        <v>29635961</v>
      </c>
      <c r="E78" s="17">
        <v>20881623.74</v>
      </c>
      <c r="F78" s="7">
        <f t="shared" si="2"/>
        <v>70.46042387489982</v>
      </c>
      <c r="G78" s="7">
        <f t="shared" si="3"/>
        <v>110.77131020746751</v>
      </c>
    </row>
    <row r="79" spans="1:7" s="1" customFormat="1" ht="15">
      <c r="A79" s="9" t="s">
        <v>145</v>
      </c>
      <c r="B79" s="14" t="s">
        <v>139</v>
      </c>
      <c r="C79" s="17">
        <v>27205087.01</v>
      </c>
      <c r="D79" s="17">
        <v>77452811.4</v>
      </c>
      <c r="E79" s="17">
        <v>50489627.68</v>
      </c>
      <c r="F79" s="7">
        <f t="shared" si="2"/>
        <v>65.18759844526444</v>
      </c>
      <c r="G79" s="7">
        <f t="shared" si="3"/>
        <v>185.5889218859734</v>
      </c>
    </row>
    <row r="80" spans="1:7" s="8" customFormat="1" ht="16.5" customHeight="1">
      <c r="A80" s="9" t="s">
        <v>90</v>
      </c>
      <c r="B80" s="14" t="s">
        <v>20</v>
      </c>
      <c r="C80" s="17">
        <v>22995823.59</v>
      </c>
      <c r="D80" s="17">
        <v>32967294</v>
      </c>
      <c r="E80" s="17">
        <v>23871574.51</v>
      </c>
      <c r="F80" s="7">
        <f t="shared" si="2"/>
        <v>72.4098693389879</v>
      </c>
      <c r="G80" s="7">
        <f t="shared" si="3"/>
        <v>103.80830421912277</v>
      </c>
    </row>
    <row r="81" spans="1:7" s="1" customFormat="1" ht="30.75">
      <c r="A81" s="10" t="s">
        <v>7</v>
      </c>
      <c r="B81" s="13" t="s">
        <v>74</v>
      </c>
      <c r="C81" s="5">
        <f>C82</f>
        <v>299986955.81</v>
      </c>
      <c r="D81" s="5">
        <f>D82</f>
        <v>276436171.01</v>
      </c>
      <c r="E81" s="5">
        <f>E82</f>
        <v>186294010.54</v>
      </c>
      <c r="F81" s="6">
        <f t="shared" si="2"/>
        <v>67.39132938332475</v>
      </c>
      <c r="G81" s="6">
        <f t="shared" si="3"/>
        <v>62.10070369126027</v>
      </c>
    </row>
    <row r="82" spans="1:7" s="8" customFormat="1" ht="30.75">
      <c r="A82" s="9" t="s">
        <v>32</v>
      </c>
      <c r="B82" s="14" t="s">
        <v>94</v>
      </c>
      <c r="C82" s="17">
        <v>299986955.81</v>
      </c>
      <c r="D82" s="17">
        <v>276436171.01</v>
      </c>
      <c r="E82" s="17">
        <v>186294010.54</v>
      </c>
      <c r="F82" s="7">
        <f t="shared" si="2"/>
        <v>67.39132938332475</v>
      </c>
      <c r="G82" s="7">
        <f t="shared" si="3"/>
        <v>62.10070369126027</v>
      </c>
    </row>
    <row r="83" spans="1:7" ht="46.5">
      <c r="A83" s="10" t="s">
        <v>162</v>
      </c>
      <c r="B83" s="13" t="s">
        <v>52</v>
      </c>
      <c r="C83" s="5">
        <v>0</v>
      </c>
      <c r="D83" s="5">
        <f>D84+D85+D86</f>
        <v>178904164.36</v>
      </c>
      <c r="E83" s="5">
        <f>E84+E85+E86</f>
        <v>0</v>
      </c>
      <c r="F83" s="6">
        <f t="shared" si="2"/>
        <v>0</v>
      </c>
      <c r="G83" s="7"/>
    </row>
    <row r="84" spans="1:7" s="15" customFormat="1" ht="46.5">
      <c r="A84" s="9" t="s">
        <v>123</v>
      </c>
      <c r="B84" s="14" t="s">
        <v>64</v>
      </c>
      <c r="C84" s="17">
        <v>0</v>
      </c>
      <c r="D84" s="17">
        <v>0</v>
      </c>
      <c r="E84" s="17">
        <v>0</v>
      </c>
      <c r="F84" s="7"/>
      <c r="G84" s="7"/>
    </row>
    <row r="85" spans="1:7" s="15" customFormat="1" ht="15">
      <c r="A85" s="9" t="s">
        <v>92</v>
      </c>
      <c r="B85" s="14" t="s">
        <v>78</v>
      </c>
      <c r="C85" s="17">
        <v>0</v>
      </c>
      <c r="D85" s="17">
        <v>43498749</v>
      </c>
      <c r="E85" s="17">
        <v>0</v>
      </c>
      <c r="F85" s="7">
        <f t="shared" si="2"/>
        <v>0</v>
      </c>
      <c r="G85" s="7"/>
    </row>
    <row r="86" spans="1:7" s="15" customFormat="1" ht="15">
      <c r="A86" s="9" t="s">
        <v>86</v>
      </c>
      <c r="B86" s="14" t="s">
        <v>99</v>
      </c>
      <c r="C86" s="17">
        <v>0</v>
      </c>
      <c r="D86" s="17">
        <v>135405415.36</v>
      </c>
      <c r="E86" s="17">
        <v>0</v>
      </c>
      <c r="F86" s="7">
        <f t="shared" si="2"/>
        <v>0</v>
      </c>
      <c r="G86" s="7"/>
    </row>
    <row r="87" spans="1:7" s="1" customFormat="1" ht="15">
      <c r="A87" s="26" t="s">
        <v>149</v>
      </c>
      <c r="B87" s="27"/>
      <c r="C87" s="5">
        <f>C7+C17+C20+C25+C36+C42+C47+C55+C59+C66+C72+C77+C81+C83</f>
        <v>40761915301.60999</v>
      </c>
      <c r="D87" s="5">
        <f>D7+D17+D20+D25+D36+D42+D47+D55+D59+D66+D72+D77+D81+D83</f>
        <v>74945316874.30998</v>
      </c>
      <c r="E87" s="5">
        <f>E7+E17+E20+E25+E36+E42+E47+E55+E59+E66+E72+E77+E81+E83</f>
        <v>48670060934.79</v>
      </c>
      <c r="F87" s="6">
        <f t="shared" si="2"/>
        <v>64.94076343210885</v>
      </c>
      <c r="G87" s="6">
        <f t="shared" si="3"/>
        <v>119.40081955095879</v>
      </c>
    </row>
  </sheetData>
  <sheetProtection/>
  <mergeCells count="12">
    <mergeCell ref="A1:E1"/>
    <mergeCell ref="D3:E3"/>
    <mergeCell ref="F4:F6"/>
    <mergeCell ref="D4:D6"/>
    <mergeCell ref="E4:E6"/>
    <mergeCell ref="F3:G3"/>
    <mergeCell ref="G4:G6"/>
    <mergeCell ref="C4:C6"/>
    <mergeCell ref="A2:G2"/>
    <mergeCell ref="A87:B87"/>
    <mergeCell ref="A4:A6"/>
    <mergeCell ref="B4:B6"/>
  </mergeCells>
  <printOptions/>
  <pageMargins left="0.3937007874015748" right="0.3937007874015748" top="0.5511811023622047" bottom="0.5511811023622047" header="0.31496062992125984" footer="0.31496062992125984"/>
  <pageSetup errors="blank"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Давыдова</cp:lastModifiedBy>
  <cp:lastPrinted>2018-10-18T06:37:24Z</cp:lastPrinted>
  <dcterms:created xsi:type="dcterms:W3CDTF">2017-05-03T15:49:45Z</dcterms:created>
  <dcterms:modified xsi:type="dcterms:W3CDTF">2019-11-13T11:16:11Z</dcterms:modified>
  <cp:category/>
  <cp:version/>
  <cp:contentType/>
  <cp:contentStatus/>
</cp:coreProperties>
</file>